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wenson\Dropbox\Dan\Projects\PyroSim\HVAC Calculator\"/>
    </mc:Choice>
  </mc:AlternateContent>
  <bookViews>
    <workbookView xWindow="0" yWindow="0" windowWidth="25800" windowHeight="12360"/>
  </bookViews>
  <sheets>
    <sheet name="Duct Flow" sheetId="1" r:id="rId1"/>
  </sheets>
  <definedNames>
    <definedName name="area_duct_">'Duct Flow'!$C$14</definedName>
    <definedName name="area_vent_">'Duct Flow'!$C$9</definedName>
    <definedName name="cp_a_">#REF!</definedName>
    <definedName name="cp_c_">#REF!</definedName>
    <definedName name="D_">'Duct Flow'!$C$5</definedName>
    <definedName name="dens_">'Duct Flow'!$C$13</definedName>
    <definedName name="eps_">'Duct Flow'!$C$7</definedName>
    <definedName name="f_">'Duct Flow'!$C$17</definedName>
    <definedName name="flow_">'Duct Flow'!$C$6</definedName>
    <definedName name="K_">'Duct Flow'!$C$20</definedName>
    <definedName name="L_">'Duct Flow'!$C$8</definedName>
    <definedName name="m_a_">#REF!</definedName>
    <definedName name="m_c_">#REF!</definedName>
    <definedName name="nu_">'Duct Flow'!$C$11</definedName>
    <definedName name="Re_">'Duct Flow'!$C$12</definedName>
    <definedName name="RHS_">'Duct Flow'!$C$16</definedName>
    <definedName name="T_a_">#REF!</definedName>
    <definedName name="T_c_">#REF!</definedName>
    <definedName name="T_out_">#REF!</definedName>
    <definedName name="V_">'Duct Flow'!$C$15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 l="1"/>
  <c r="C14" i="1"/>
  <c r="C15" i="1" s="1"/>
  <c r="C12" i="1" l="1"/>
  <c r="C16" i="1" s="1"/>
  <c r="C17" i="1" s="1"/>
  <c r="C20" i="1" s="1"/>
  <c r="C21" i="1" s="1"/>
</calcChain>
</file>

<file path=xl/sharedStrings.xml><?xml version="1.0" encoding="utf-8"?>
<sst xmlns="http://schemas.openxmlformats.org/spreadsheetml/2006/main" count="32" uniqueCount="28">
  <si>
    <t>Dia =</t>
  </si>
  <si>
    <t>m</t>
  </si>
  <si>
    <t>m/s</t>
  </si>
  <si>
    <t>Kinematic Visc =</t>
  </si>
  <si>
    <t xml:space="preserve">m^2/s </t>
  </si>
  <si>
    <t>Re =</t>
  </si>
  <si>
    <r>
      <t>Roughness (</t>
    </r>
    <r>
      <rPr>
        <sz val="11"/>
        <color theme="1"/>
        <rFont val="Calibri"/>
        <family val="2"/>
      </rPr>
      <t>ε</t>
    </r>
    <r>
      <rPr>
        <sz val="11"/>
        <color theme="1"/>
        <rFont val="Calibri"/>
        <family val="2"/>
        <scheme val="minor"/>
      </rPr>
      <t>)=</t>
    </r>
  </si>
  <si>
    <t>RHS =</t>
  </si>
  <si>
    <t>f =</t>
  </si>
  <si>
    <t>K =</t>
  </si>
  <si>
    <t>Length =</t>
  </si>
  <si>
    <t>Input</t>
  </si>
  <si>
    <t>Duct loss due to wall friction (circular duct, air at 20 C)</t>
  </si>
  <si>
    <t>Density =</t>
  </si>
  <si>
    <t>kg/m^3</t>
  </si>
  <si>
    <t>Pressure Loss =</t>
  </si>
  <si>
    <t>Pa</t>
  </si>
  <si>
    <t>Flow =</t>
  </si>
  <si>
    <t>m^3/s</t>
  </si>
  <si>
    <t>Vent Area =</t>
  </si>
  <si>
    <t>m^2</t>
  </si>
  <si>
    <t>Vent Velocity =</t>
  </si>
  <si>
    <t>Duct Area =</t>
  </si>
  <si>
    <t>Calculated Flow Parameters</t>
  </si>
  <si>
    <t>Duct Vel =</t>
  </si>
  <si>
    <t>Mass Flow Rate =</t>
  </si>
  <si>
    <t>kg/s</t>
  </si>
  <si>
    <t>(Ref: FDS Technical Reference Guide, NIST Special Publication 1018)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</si>
</sst>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1" fontId="0" fillId="0" borderId="0" xfId="0" applyNumberFormat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 applyAlignment="1">
      <alignment horizontal="right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right"/>
    </xf>
    <xf numFmtId="0" fontId="0" fillId="2" borderId="8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1" xfId="0" applyFill="1" applyBorder="1"/>
    <xf numFmtId="0" fontId="0" fillId="3" borderId="2" xfId="0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7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8</xdr:row>
      <xdr:rowOff>9525</xdr:rowOff>
    </xdr:from>
    <xdr:to>
      <xdr:col>14</xdr:col>
      <xdr:colOff>66675</xdr:colOff>
      <xdr:row>19</xdr:row>
      <xdr:rowOff>120438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1533525"/>
          <a:ext cx="5543550" cy="220641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5</xdr:col>
      <xdr:colOff>19049</xdr:colOff>
      <xdr:row>20</xdr:row>
      <xdr:rowOff>23803</xdr:rowOff>
    </xdr:from>
    <xdr:to>
      <xdr:col>14</xdr:col>
      <xdr:colOff>93960</xdr:colOff>
      <xdr:row>31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7049" y="3833803"/>
          <a:ext cx="5561311" cy="217647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4</xdr:col>
      <xdr:colOff>609599</xdr:colOff>
      <xdr:row>3</xdr:row>
      <xdr:rowOff>9525</xdr:rowOff>
    </xdr:from>
    <xdr:to>
      <xdr:col>14</xdr:col>
      <xdr:colOff>47625</xdr:colOff>
      <xdr:row>7</xdr:row>
      <xdr:rowOff>95250</xdr:rowOff>
    </xdr:to>
    <xdr:sp macro="" textlink="">
      <xdr:nvSpPr>
        <xdr:cNvPr id="4" name="TextBox 3"/>
        <xdr:cNvSpPr txBox="1"/>
      </xdr:nvSpPr>
      <xdr:spPr>
        <a:xfrm>
          <a:off x="3047999" y="581025"/>
          <a:ext cx="5534026" cy="84772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software is provided as is, and no claim is made as to the</a:t>
          </a:r>
          <a:r>
            <a:rPr lang="en-US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accuracy or suitability of this software. The user</a:t>
          </a:r>
          <a:r>
            <a:rPr lang="en-US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takes full and exclusive responsibility for using this software.</a:t>
          </a:r>
          <a:r>
            <a:rPr lang="en-US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report any errors to:</a:t>
          </a:r>
          <a:r>
            <a:rPr lang="en-US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support@thunderheadeng.com</a:t>
          </a:r>
          <a:r>
            <a:rPr lang="en-US">
              <a:solidFill>
                <a:srgbClr val="FF0000"/>
              </a:solidFill>
            </a:rPr>
            <a:t> 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R18" sqref="R18"/>
    </sheetView>
  </sheetViews>
  <sheetFormatPr defaultRowHeight="15" x14ac:dyDescent="0.25"/>
  <sheetData>
    <row r="1" spans="1:7" x14ac:dyDescent="0.25">
      <c r="A1" s="1" t="s">
        <v>12</v>
      </c>
    </row>
    <row r="2" spans="1:7" x14ac:dyDescent="0.25">
      <c r="A2" s="1"/>
      <c r="B2" t="s">
        <v>27</v>
      </c>
      <c r="G2" s="25"/>
    </row>
    <row r="3" spans="1:7" x14ac:dyDescent="0.25">
      <c r="G3" s="25"/>
    </row>
    <row r="4" spans="1:7" x14ac:dyDescent="0.25">
      <c r="A4" s="26" t="s">
        <v>11</v>
      </c>
      <c r="B4" s="27"/>
      <c r="C4" s="27"/>
      <c r="D4" s="28"/>
      <c r="G4" s="25"/>
    </row>
    <row r="5" spans="1:7" x14ac:dyDescent="0.25">
      <c r="A5" s="4"/>
      <c r="B5" s="5" t="s">
        <v>0</v>
      </c>
      <c r="C5" s="32">
        <v>0.30480000000000002</v>
      </c>
      <c r="D5" s="6" t="s">
        <v>1</v>
      </c>
      <c r="G5" s="25"/>
    </row>
    <row r="6" spans="1:7" x14ac:dyDescent="0.25">
      <c r="A6" s="7"/>
      <c r="B6" s="8" t="s">
        <v>17</v>
      </c>
      <c r="C6" s="33">
        <v>1</v>
      </c>
      <c r="D6" s="9" t="s">
        <v>18</v>
      </c>
    </row>
    <row r="7" spans="1:7" x14ac:dyDescent="0.25">
      <c r="A7" s="7"/>
      <c r="B7" s="8" t="s">
        <v>6</v>
      </c>
      <c r="C7" s="33">
        <v>1E-3</v>
      </c>
      <c r="D7" s="9" t="s">
        <v>1</v>
      </c>
    </row>
    <row r="8" spans="1:7" x14ac:dyDescent="0.25">
      <c r="A8" s="7"/>
      <c r="B8" s="8" t="s">
        <v>10</v>
      </c>
      <c r="C8" s="33">
        <v>1</v>
      </c>
      <c r="D8" s="9" t="s">
        <v>1</v>
      </c>
    </row>
    <row r="9" spans="1:7" x14ac:dyDescent="0.25">
      <c r="A9" s="10"/>
      <c r="B9" s="11" t="s">
        <v>19</v>
      </c>
      <c r="C9" s="34">
        <v>0.16</v>
      </c>
      <c r="D9" s="12" t="s">
        <v>20</v>
      </c>
    </row>
    <row r="11" spans="1:7" x14ac:dyDescent="0.25">
      <c r="B11" s="2" t="s">
        <v>3</v>
      </c>
      <c r="C11" s="3">
        <v>1.5109999999999999E-5</v>
      </c>
      <c r="D11" t="s">
        <v>4</v>
      </c>
    </row>
    <row r="12" spans="1:7" x14ac:dyDescent="0.25">
      <c r="B12" s="2" t="s">
        <v>5</v>
      </c>
      <c r="C12">
        <f>V_*D_/nu_</f>
        <v>276458.97381042148</v>
      </c>
    </row>
    <row r="13" spans="1:7" x14ac:dyDescent="0.25">
      <c r="B13" s="2" t="s">
        <v>13</v>
      </c>
      <c r="C13">
        <v>1.2050000000000001</v>
      </c>
      <c r="D13" t="s">
        <v>14</v>
      </c>
    </row>
    <row r="14" spans="1:7" x14ac:dyDescent="0.25">
      <c r="B14" s="2" t="s">
        <v>22</v>
      </c>
      <c r="C14">
        <f>0.25*PI()*D_^2</f>
        <v>7.2965876990039674E-2</v>
      </c>
      <c r="D14" t="s">
        <v>20</v>
      </c>
    </row>
    <row r="15" spans="1:7" x14ac:dyDescent="0.25">
      <c r="B15" s="2" t="s">
        <v>24</v>
      </c>
      <c r="C15">
        <f>flow_/area_duct_</f>
        <v>13.705036398541562</v>
      </c>
      <c r="D15" t="s">
        <v>2</v>
      </c>
    </row>
    <row r="16" spans="1:7" x14ac:dyDescent="0.25">
      <c r="B16" s="2" t="s">
        <v>7</v>
      </c>
      <c r="C16">
        <f>-2*LOG10((eps_/D_)/3.7-4.518/Re_*LOG10(6.9/Re_+((eps_/D_)/3.7)^1.11))</f>
        <v>6.0522110684176065</v>
      </c>
    </row>
    <row r="17" spans="1:4" x14ac:dyDescent="0.25">
      <c r="B17" s="2" t="s">
        <v>8</v>
      </c>
      <c r="C17">
        <f>1/(RHS_^2)</f>
        <v>2.7300579708828824E-2</v>
      </c>
    </row>
    <row r="19" spans="1:4" x14ac:dyDescent="0.25">
      <c r="A19" s="29" t="s">
        <v>23</v>
      </c>
      <c r="B19" s="30"/>
      <c r="C19" s="30"/>
      <c r="D19" s="31"/>
    </row>
    <row r="20" spans="1:4" x14ac:dyDescent="0.25">
      <c r="A20" s="15"/>
      <c r="B20" s="16" t="s">
        <v>9</v>
      </c>
      <c r="C20" s="17">
        <f>f_*L_/D_</f>
        <v>8.9568831065711355E-2</v>
      </c>
      <c r="D20" s="18"/>
    </row>
    <row r="21" spans="1:4" x14ac:dyDescent="0.25">
      <c r="A21" s="19"/>
      <c r="B21" s="14" t="s">
        <v>15</v>
      </c>
      <c r="C21" s="13">
        <f>K_*dens_*V_*V_/2</f>
        <v>10.136180701069657</v>
      </c>
      <c r="D21" s="20" t="s">
        <v>16</v>
      </c>
    </row>
    <row r="22" spans="1:4" x14ac:dyDescent="0.25">
      <c r="A22" s="19"/>
      <c r="B22" s="14" t="s">
        <v>21</v>
      </c>
      <c r="C22" s="13">
        <f>flow_/area_vent_</f>
        <v>6.25</v>
      </c>
      <c r="D22" s="20" t="s">
        <v>2</v>
      </c>
    </row>
    <row r="23" spans="1:4" x14ac:dyDescent="0.25">
      <c r="A23" s="21"/>
      <c r="B23" s="22" t="s">
        <v>25</v>
      </c>
      <c r="C23" s="23">
        <f>dens_*flow_</f>
        <v>1.2050000000000001</v>
      </c>
      <c r="D23" s="24" t="s">
        <v>26</v>
      </c>
    </row>
    <row r="24" spans="1:4" x14ac:dyDescent="0.25">
      <c r="B24" s="2"/>
    </row>
    <row r="25" spans="1:4" x14ac:dyDescent="0.25">
      <c r="B25" s="2"/>
    </row>
    <row r="26" spans="1:4" x14ac:dyDescent="0.25">
      <c r="B26" s="2"/>
    </row>
    <row r="27" spans="1:4" x14ac:dyDescent="0.25">
      <c r="B27" s="2"/>
    </row>
    <row r="28" spans="1:4" x14ac:dyDescent="0.25">
      <c r="B28" s="2"/>
    </row>
    <row r="29" spans="1:4" x14ac:dyDescent="0.25">
      <c r="B29" s="2"/>
    </row>
  </sheetData>
  <sheetProtection sheet="1" objects="1" scenarios="1"/>
  <mergeCells count="2">
    <mergeCell ref="A4:D4"/>
    <mergeCell ref="A19:D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Duct Flow</vt:lpstr>
      <vt:lpstr>area_duct_</vt:lpstr>
      <vt:lpstr>area_vent_</vt:lpstr>
      <vt:lpstr>D_</vt:lpstr>
      <vt:lpstr>dens_</vt:lpstr>
      <vt:lpstr>eps_</vt:lpstr>
      <vt:lpstr>f_</vt:lpstr>
      <vt:lpstr>flow_</vt:lpstr>
      <vt:lpstr>K_</vt:lpstr>
      <vt:lpstr>L_</vt:lpstr>
      <vt:lpstr>nu_</vt:lpstr>
      <vt:lpstr>Re_</vt:lpstr>
      <vt:lpstr>RHS_</vt:lpstr>
      <vt:lpstr>V_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Swenson</dc:creator>
  <cp:lastModifiedBy>Daniel Swenson</cp:lastModifiedBy>
  <dcterms:created xsi:type="dcterms:W3CDTF">2013-12-31T00:18:06Z</dcterms:created>
  <dcterms:modified xsi:type="dcterms:W3CDTF">2014-01-07T16:38:02Z</dcterms:modified>
</cp:coreProperties>
</file>